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flori\Downloads\"/>
    </mc:Choice>
  </mc:AlternateContent>
  <xr:revisionPtr revIDLastSave="0" documentId="13_ncr:1_{98BD29A9-C5EC-4DBB-BE50-9EC44EEE8229}" xr6:coauthVersionLast="36" xr6:coauthVersionMax="36" xr10:uidLastSave="{00000000-0000-0000-0000-000000000000}"/>
  <bookViews>
    <workbookView xWindow="0" yWindow="0" windowWidth="28780" windowHeight="12120" activeTab="2" xr2:uid="{00000000-000D-0000-FFFF-FFFF00000000}"/>
  </bookViews>
  <sheets>
    <sheet name="Munger-Invest-Check" sheetId="1" r:id="rId1"/>
    <sheet name="Berkshire Beteiligungen" sheetId="2" r:id="rId2"/>
    <sheet name="Kennzahlen &amp; Formeln" sheetId="3" r:id="rId3"/>
  </sheets>
  <calcPr calcId="191029"/>
</workbook>
</file>

<file path=xl/calcChain.xml><?xml version="1.0" encoding="utf-8"?>
<calcChain xmlns="http://schemas.openxmlformats.org/spreadsheetml/2006/main">
  <c r="T2" i="1" l="1"/>
  <c r="R2" i="1"/>
  <c r="Q2" i="1"/>
  <c r="O2" i="1"/>
  <c r="L2" i="1"/>
  <c r="J2" i="1"/>
  <c r="G2" i="1"/>
</calcChain>
</file>

<file path=xl/sharedStrings.xml><?xml version="1.0" encoding="utf-8"?>
<sst xmlns="http://schemas.openxmlformats.org/spreadsheetml/2006/main" count="141" uniqueCount="117">
  <si>
    <t>Unternehmen</t>
  </si>
  <si>
    <t>Ticker</t>
  </si>
  <si>
    <t>Land</t>
  </si>
  <si>
    <t>Sektor</t>
  </si>
  <si>
    <t>Aktienkurs</t>
  </si>
  <si>
    <t>EPS (Gewinn/Aktie)</t>
  </si>
  <si>
    <t>KGV</t>
  </si>
  <si>
    <t>Eigenkapital</t>
  </si>
  <si>
    <t>Bilanzsumme</t>
  </si>
  <si>
    <t>Eigenkapitalquote (%)</t>
  </si>
  <si>
    <t>Fremdkapital</t>
  </si>
  <si>
    <t>Verschuldungsgrad</t>
  </si>
  <si>
    <t>Operativer Cashflow</t>
  </si>
  <si>
    <t>Investitionen</t>
  </si>
  <si>
    <t>Free Cash Flow</t>
  </si>
  <si>
    <t>Dividende/Aktie</t>
  </si>
  <si>
    <t>Dividendenrendite (%)</t>
  </si>
  <si>
    <t>ROE (%)</t>
  </si>
  <si>
    <t>Innerer Wert</t>
  </si>
  <si>
    <t>Sicherheitsmarge (%)</t>
  </si>
  <si>
    <t>Burggraben vorhanden? (ja/nein)</t>
  </si>
  <si>
    <t>Anmerkung</t>
  </si>
  <si>
    <t>Erstkauf Jahr</t>
  </si>
  <si>
    <t>Status (Aktiv/Verkauft)</t>
  </si>
  <si>
    <t>Kommentar / Besonderheit</t>
  </si>
  <si>
    <t>Coca-Cola</t>
  </si>
  <si>
    <t>KO</t>
  </si>
  <si>
    <t>Getränke</t>
  </si>
  <si>
    <t>USA</t>
  </si>
  <si>
    <t>Aktiv</t>
  </si>
  <si>
    <t>Ewig gehalten, starke Marke</t>
  </si>
  <si>
    <t>Apple</t>
  </si>
  <si>
    <t>AAPL</t>
  </si>
  <si>
    <t>Technologie</t>
  </si>
  <si>
    <t>Cashmaschine trotz Tech-Sektor</t>
  </si>
  <si>
    <t>American Express</t>
  </si>
  <si>
    <t>AXP</t>
  </si>
  <si>
    <t>Finanzen</t>
  </si>
  <si>
    <t>Netzwerkeffekt, Markenloyalität</t>
  </si>
  <si>
    <t>IBM</t>
  </si>
  <si>
    <t>Verkauft</t>
  </si>
  <si>
    <t>Verlustreich, keine echte Moat</t>
  </si>
  <si>
    <t>Wells Fargo</t>
  </si>
  <si>
    <t>WFC</t>
  </si>
  <si>
    <t>Banken</t>
  </si>
  <si>
    <t>Vertrauensverlust nach Skandalen</t>
  </si>
  <si>
    <t>PetroChina</t>
  </si>
  <si>
    <t>PTR</t>
  </si>
  <si>
    <t>Energie</t>
  </si>
  <si>
    <t>China</t>
  </si>
  <si>
    <t>Verkauft trotz Gewinn (2007)</t>
  </si>
  <si>
    <t>BYD</t>
  </si>
  <si>
    <t>1211.HK</t>
  </si>
  <si>
    <t>Elektromobilität</t>
  </si>
  <si>
    <t>Munger-Investment, starker Zukunftsfokus</t>
  </si>
  <si>
    <t>Moody's</t>
  </si>
  <si>
    <t>MCO</t>
  </si>
  <si>
    <t>Ratingagenturen</t>
  </si>
  <si>
    <t>Marktmonopol, Preissetzungsmacht</t>
  </si>
  <si>
    <t>Tesco</t>
  </si>
  <si>
    <t>TSCO.L</t>
  </si>
  <si>
    <t>Einzelhandel</t>
  </si>
  <si>
    <t>UK</t>
  </si>
  <si>
    <t>Fehltritt im UK-Markt</t>
  </si>
  <si>
    <t>Occidental Petroleum</t>
  </si>
  <si>
    <t>OXY</t>
  </si>
  <si>
    <t>Öl &amp; Gas</t>
  </si>
  <si>
    <t>Einstieg in fossile Energie (2020er)</t>
  </si>
  <si>
    <t>Kennzahl</t>
  </si>
  <si>
    <t>Formel</t>
  </si>
  <si>
    <t>Zielwert / Interpretation</t>
  </si>
  <si>
    <t>Hinweis</t>
  </si>
  <si>
    <t>KGV (P/E)</t>
  </si>
  <si>
    <t>Aktienkurs / Gewinn je Aktie</t>
  </si>
  <si>
    <t>&lt; 15 (Value), &lt; 25 (fair)</t>
  </si>
  <si>
    <t>Nettogewinn, nicht EBITDA!</t>
  </si>
  <si>
    <t>Eigenkapitalquote</t>
  </si>
  <si>
    <t>Eigenkapital / Bilanzsumme</t>
  </si>
  <si>
    <t>&gt; 30 %</t>
  </si>
  <si>
    <t>Zeigt finanzielle Stabilität</t>
  </si>
  <si>
    <t>Fremdkapital / Eigenkapital</t>
  </si>
  <si>
    <t>&lt; 1</t>
  </si>
  <si>
    <t>Hoher Grad = Risiko</t>
  </si>
  <si>
    <t>ROE</t>
  </si>
  <si>
    <t>Jahresüberschuss / Eigenkapital</t>
  </si>
  <si>
    <t>&gt; 10 %</t>
  </si>
  <si>
    <t>Achtung bei hoher Verschuldung</t>
  </si>
  <si>
    <t>ROA</t>
  </si>
  <si>
    <t>EBIT / Bilanzsumme</t>
  </si>
  <si>
    <t>&gt; 5 %</t>
  </si>
  <si>
    <t>Branchenabhängig</t>
  </si>
  <si>
    <t>Dividendenrendite</t>
  </si>
  <si>
    <t>Dividende je Aktie / Kurs * 100</t>
  </si>
  <si>
    <t>&gt; 2–3 %</t>
  </si>
  <si>
    <t>Nur bei stabilen Zahlern</t>
  </si>
  <si>
    <t>Ausschüttungsquote</t>
  </si>
  <si>
    <t>Dividende / Gewinn je Aktie</t>
  </si>
  <si>
    <t>&lt; 70 %</t>
  </si>
  <si>
    <t>Sonst zu wenig Reinvestitionen</t>
  </si>
  <si>
    <t>Op. Cashflow – Investitionen</t>
  </si>
  <si>
    <t>positiv &amp; wachsend</t>
  </si>
  <si>
    <t>Wichtiger als EBITDA</t>
  </si>
  <si>
    <t>FCF-Marge</t>
  </si>
  <si>
    <t>FCF / Umsatz</t>
  </si>
  <si>
    <t>Cashflow-Stärke</t>
  </si>
  <si>
    <t>Zinsdeckungsgrad</t>
  </si>
  <si>
    <t>EBIT / Zinsaufwand</t>
  </si>
  <si>
    <t>&gt; 3</t>
  </si>
  <si>
    <t>Kritisch bei &lt; 1</t>
  </si>
  <si>
    <t>Umsatzrendite (ROS)</t>
  </si>
  <si>
    <t>Gewinn / Umsatz</t>
  </si>
  <si>
    <t>&gt; 5–10 %</t>
  </si>
  <si>
    <t>Abhängig vom Geschäftsmodell</t>
  </si>
  <si>
    <t>Working Capital Ratio</t>
  </si>
  <si>
    <t>Umlaufvermögen / kurzfr. Verbindlichkeiten</t>
  </si>
  <si>
    <t>&gt; 1</t>
  </si>
  <si>
    <t>Liquiditätsreserve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</si>
</sst>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workbookViewId="0"/>
  </sheetViews>
  <sheetFormatPr baseColWidth="10" defaultColWidth="8.7265625" defaultRowHeight="14.5" x14ac:dyDescent="0.35"/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5">
      <c r="G2" t="str">
        <f>IFERROR(B2/F2, "")</f>
        <v/>
      </c>
      <c r="J2" t="str">
        <f>IFERROR(H2/I2*100, "")</f>
        <v/>
      </c>
      <c r="L2" t="str">
        <f>IFERROR(K2/H2, "")</f>
        <v/>
      </c>
      <c r="O2">
        <f>IFERROR(M2-N2, "")</f>
        <v>0</v>
      </c>
      <c r="Q2" t="str">
        <f>IFERROR(P2/B2*100, "")</f>
        <v/>
      </c>
      <c r="R2" t="str">
        <f>IFERROR(F2/H2*100, "")</f>
        <v/>
      </c>
      <c r="T2" t="str">
        <f>IFERROR((S2-B2)/S2*100, "")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/>
  </sheetViews>
  <sheetFormatPr baseColWidth="10" defaultColWidth="8.7265625" defaultRowHeight="14.5" x14ac:dyDescent="0.35"/>
  <sheetData>
    <row r="1" spans="1:7" x14ac:dyDescent="0.35">
      <c r="A1" t="s">
        <v>0</v>
      </c>
      <c r="B1" t="s">
        <v>1</v>
      </c>
      <c r="C1" t="s">
        <v>3</v>
      </c>
      <c r="D1" t="s">
        <v>2</v>
      </c>
      <c r="E1" t="s">
        <v>22</v>
      </c>
      <c r="F1" t="s">
        <v>23</v>
      </c>
      <c r="G1" t="s">
        <v>24</v>
      </c>
    </row>
    <row r="2" spans="1:7" x14ac:dyDescent="0.35">
      <c r="A2" t="s">
        <v>25</v>
      </c>
      <c r="B2" t="s">
        <v>26</v>
      </c>
      <c r="C2" t="s">
        <v>27</v>
      </c>
      <c r="D2" t="s">
        <v>28</v>
      </c>
      <c r="E2">
        <v>1988</v>
      </c>
      <c r="F2" t="s">
        <v>29</v>
      </c>
      <c r="G2" t="s">
        <v>30</v>
      </c>
    </row>
    <row r="3" spans="1:7" x14ac:dyDescent="0.35">
      <c r="A3" t="s">
        <v>31</v>
      </c>
      <c r="B3" t="s">
        <v>32</v>
      </c>
      <c r="C3" t="s">
        <v>33</v>
      </c>
      <c r="D3" t="s">
        <v>28</v>
      </c>
      <c r="E3">
        <v>2016</v>
      </c>
      <c r="F3" t="s">
        <v>29</v>
      </c>
      <c r="G3" t="s">
        <v>34</v>
      </c>
    </row>
    <row r="4" spans="1:7" x14ac:dyDescent="0.35">
      <c r="A4" t="s">
        <v>35</v>
      </c>
      <c r="B4" t="s">
        <v>36</v>
      </c>
      <c r="C4" t="s">
        <v>37</v>
      </c>
      <c r="D4" t="s">
        <v>28</v>
      </c>
      <c r="E4">
        <v>1993</v>
      </c>
      <c r="F4" t="s">
        <v>29</v>
      </c>
      <c r="G4" t="s">
        <v>38</v>
      </c>
    </row>
    <row r="5" spans="1:7" x14ac:dyDescent="0.35">
      <c r="A5" t="s">
        <v>39</v>
      </c>
      <c r="B5" t="s">
        <v>39</v>
      </c>
      <c r="C5" t="s">
        <v>33</v>
      </c>
      <c r="D5" t="s">
        <v>28</v>
      </c>
      <c r="E5">
        <v>2011</v>
      </c>
      <c r="F5" t="s">
        <v>40</v>
      </c>
      <c r="G5" t="s">
        <v>41</v>
      </c>
    </row>
    <row r="6" spans="1:7" x14ac:dyDescent="0.35">
      <c r="A6" t="s">
        <v>42</v>
      </c>
      <c r="B6" t="s">
        <v>43</v>
      </c>
      <c r="C6" t="s">
        <v>44</v>
      </c>
      <c r="D6" t="s">
        <v>28</v>
      </c>
      <c r="E6">
        <v>1989</v>
      </c>
      <c r="F6" t="s">
        <v>40</v>
      </c>
      <c r="G6" t="s">
        <v>45</v>
      </c>
    </row>
    <row r="7" spans="1:7" x14ac:dyDescent="0.35">
      <c r="A7" t="s">
        <v>46</v>
      </c>
      <c r="B7" t="s">
        <v>47</v>
      </c>
      <c r="C7" t="s">
        <v>48</v>
      </c>
      <c r="D7" t="s">
        <v>49</v>
      </c>
      <c r="E7">
        <v>2003</v>
      </c>
      <c r="F7" t="s">
        <v>40</v>
      </c>
      <c r="G7" t="s">
        <v>50</v>
      </c>
    </row>
    <row r="8" spans="1:7" x14ac:dyDescent="0.35">
      <c r="A8" t="s">
        <v>51</v>
      </c>
      <c r="B8" t="s">
        <v>52</v>
      </c>
      <c r="C8" t="s">
        <v>53</v>
      </c>
      <c r="D8" t="s">
        <v>49</v>
      </c>
      <c r="E8">
        <v>2008</v>
      </c>
      <c r="F8" t="s">
        <v>29</v>
      </c>
      <c r="G8" t="s">
        <v>54</v>
      </c>
    </row>
    <row r="9" spans="1:7" x14ac:dyDescent="0.35">
      <c r="A9" t="s">
        <v>55</v>
      </c>
      <c r="B9" t="s">
        <v>56</v>
      </c>
      <c r="C9" t="s">
        <v>57</v>
      </c>
      <c r="D9" t="s">
        <v>28</v>
      </c>
      <c r="E9">
        <v>2000</v>
      </c>
      <c r="F9" t="s">
        <v>29</v>
      </c>
      <c r="G9" t="s">
        <v>58</v>
      </c>
    </row>
    <row r="10" spans="1:7" x14ac:dyDescent="0.35">
      <c r="A10" t="s">
        <v>59</v>
      </c>
      <c r="B10" t="s">
        <v>60</v>
      </c>
      <c r="C10" t="s">
        <v>61</v>
      </c>
      <c r="D10" t="s">
        <v>62</v>
      </c>
      <c r="E10">
        <v>2006</v>
      </c>
      <c r="F10" t="s">
        <v>40</v>
      </c>
      <c r="G10" t="s">
        <v>63</v>
      </c>
    </row>
    <row r="11" spans="1:7" x14ac:dyDescent="0.35">
      <c r="A11" t="s">
        <v>64</v>
      </c>
      <c r="B11" t="s">
        <v>65</v>
      </c>
      <c r="C11" t="s">
        <v>66</v>
      </c>
      <c r="D11" t="s">
        <v>28</v>
      </c>
      <c r="E11">
        <v>2019</v>
      </c>
      <c r="F11" t="s">
        <v>29</v>
      </c>
      <c r="G11" t="s">
        <v>67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tabSelected="1" workbookViewId="0"/>
  </sheetViews>
  <sheetFormatPr baseColWidth="10" defaultColWidth="8.7265625" defaultRowHeight="14.5" x14ac:dyDescent="0.35"/>
  <sheetData>
    <row r="1" spans="1:4" x14ac:dyDescent="0.35">
      <c r="A1" t="s">
        <v>68</v>
      </c>
      <c r="B1" t="s">
        <v>69</v>
      </c>
      <c r="C1" t="s">
        <v>70</v>
      </c>
      <c r="D1" t="s">
        <v>71</v>
      </c>
    </row>
    <row r="2" spans="1:4" x14ac:dyDescent="0.35">
      <c r="A2" t="s">
        <v>72</v>
      </c>
      <c r="B2" t="s">
        <v>73</v>
      </c>
      <c r="C2" t="s">
        <v>74</v>
      </c>
      <c r="D2" t="s">
        <v>75</v>
      </c>
    </row>
    <row r="3" spans="1:4" x14ac:dyDescent="0.35">
      <c r="A3" t="s">
        <v>76</v>
      </c>
      <c r="B3" t="s">
        <v>77</v>
      </c>
      <c r="C3" t="s">
        <v>78</v>
      </c>
      <c r="D3" t="s">
        <v>79</v>
      </c>
    </row>
    <row r="4" spans="1:4" x14ac:dyDescent="0.35">
      <c r="A4" t="s">
        <v>11</v>
      </c>
      <c r="B4" t="s">
        <v>80</v>
      </c>
      <c r="C4" t="s">
        <v>81</v>
      </c>
      <c r="D4" t="s">
        <v>82</v>
      </c>
    </row>
    <row r="5" spans="1:4" x14ac:dyDescent="0.35">
      <c r="A5" t="s">
        <v>83</v>
      </c>
      <c r="B5" t="s">
        <v>84</v>
      </c>
      <c r="C5" t="s">
        <v>85</v>
      </c>
      <c r="D5" t="s">
        <v>86</v>
      </c>
    </row>
    <row r="6" spans="1:4" x14ac:dyDescent="0.35">
      <c r="A6" t="s">
        <v>87</v>
      </c>
      <c r="B6" t="s">
        <v>88</v>
      </c>
      <c r="C6" t="s">
        <v>89</v>
      </c>
      <c r="D6" t="s">
        <v>90</v>
      </c>
    </row>
    <row r="7" spans="1:4" x14ac:dyDescent="0.35">
      <c r="A7" t="s">
        <v>91</v>
      </c>
      <c r="B7" t="s">
        <v>92</v>
      </c>
      <c r="C7" t="s">
        <v>93</v>
      </c>
      <c r="D7" t="s">
        <v>94</v>
      </c>
    </row>
    <row r="8" spans="1:4" x14ac:dyDescent="0.35">
      <c r="A8" t="s">
        <v>95</v>
      </c>
      <c r="B8" t="s">
        <v>96</v>
      </c>
      <c r="C8" t="s">
        <v>97</v>
      </c>
      <c r="D8" t="s">
        <v>98</v>
      </c>
    </row>
    <row r="9" spans="1:4" x14ac:dyDescent="0.35">
      <c r="A9" t="s">
        <v>14</v>
      </c>
      <c r="B9" t="s">
        <v>99</v>
      </c>
      <c r="C9" t="s">
        <v>100</v>
      </c>
      <c r="D9" t="s">
        <v>101</v>
      </c>
    </row>
    <row r="10" spans="1:4" x14ac:dyDescent="0.35">
      <c r="A10" t="s">
        <v>102</v>
      </c>
      <c r="B10" t="s">
        <v>103</v>
      </c>
      <c r="C10" t="s">
        <v>89</v>
      </c>
      <c r="D10" t="s">
        <v>104</v>
      </c>
    </row>
    <row r="11" spans="1:4" x14ac:dyDescent="0.35">
      <c r="A11" t="s">
        <v>105</v>
      </c>
      <c r="B11" t="s">
        <v>106</v>
      </c>
      <c r="C11" t="s">
        <v>107</v>
      </c>
      <c r="D11" t="s">
        <v>108</v>
      </c>
    </row>
    <row r="12" spans="1:4" x14ac:dyDescent="0.35">
      <c r="A12" t="s">
        <v>109</v>
      </c>
      <c r="B12" t="s">
        <v>110</v>
      </c>
      <c r="C12" t="s">
        <v>111</v>
      </c>
      <c r="D12" t="s">
        <v>112</v>
      </c>
    </row>
    <row r="13" spans="1:4" x14ac:dyDescent="0.35">
      <c r="A13" t="s">
        <v>113</v>
      </c>
      <c r="B13" t="s">
        <v>114</v>
      </c>
      <c r="C13" t="s">
        <v>115</v>
      </c>
      <c r="D13" t="s">
        <v>116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Munger-Invest-Check</vt:lpstr>
      <vt:lpstr>Berkshire Beteiligungen</vt:lpstr>
      <vt:lpstr>Kennzahlen &amp; Formeln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 H</cp:lastModifiedBy>
  <dcterms:created xsi:type="dcterms:W3CDTF">2025-03-29T20:50:03Z</dcterms:created>
  <dcterms:modified xsi:type="dcterms:W3CDTF">2025-03-29T20:53:40Z</dcterms:modified>
</cp:coreProperties>
</file>